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860" windowHeight="13980"/>
  </bookViews>
  <sheets>
    <sheet name="13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418EB92465364A3E9E787BAB0578F0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09655" y="1689100"/>
          <a:ext cx="4360545" cy="2345690"/>
        </a:xfrm>
        <a:prstGeom prst="rect">
          <a:avLst/>
        </a:prstGeom>
      </xdr:spPr>
    </xdr:pic>
  </etc:cellImage>
  <etc:cellImage>
    <xdr:pic>
      <xdr:nvPicPr>
        <xdr:cNvPr id="6" name="ID_69637149B6E04C7D9704CA223C3A43D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209655" y="5384800"/>
          <a:ext cx="4234180" cy="2329180"/>
        </a:xfrm>
        <a:prstGeom prst="rect">
          <a:avLst/>
        </a:prstGeom>
      </xdr:spPr>
    </xdr:pic>
  </etc:cellImage>
  <etc:cellImage>
    <xdr:pic>
      <xdr:nvPicPr>
        <xdr:cNvPr id="7" name="ID_9FDF154BF3D1408CB3A4B98E392F544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209655" y="6314440"/>
          <a:ext cx="2762250" cy="3383280"/>
        </a:xfrm>
        <a:prstGeom prst="rect">
          <a:avLst/>
        </a:prstGeom>
      </xdr:spPr>
    </xdr:pic>
  </etc:cellImage>
  <etc:cellImage>
    <xdr:pic>
      <xdr:nvPicPr>
        <xdr:cNvPr id="8" name="ID_481D48EFC9564D0A883E752311FB57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209655" y="8173720"/>
          <a:ext cx="5194300" cy="728980"/>
        </a:xfrm>
        <a:prstGeom prst="rect">
          <a:avLst/>
        </a:prstGeom>
      </xdr:spPr>
    </xdr:pic>
  </etc:cellImage>
  <etc:cellImage>
    <xdr:pic>
      <xdr:nvPicPr>
        <xdr:cNvPr id="9" name="ID_8DDB21510313486D8A392ACEF6EB562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9655" y="9103360"/>
          <a:ext cx="4320540" cy="2396490"/>
        </a:xfrm>
        <a:prstGeom prst="rect">
          <a:avLst/>
        </a:prstGeom>
      </xdr:spPr>
    </xdr:pic>
  </etc:cellImage>
  <etc:cellImage>
    <xdr:pic>
      <xdr:nvPicPr>
        <xdr:cNvPr id="10" name="ID_B07DB2A7DE164D0F9DC1BFA59E70FB7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209655" y="10033000"/>
          <a:ext cx="4381500" cy="2141220"/>
        </a:xfrm>
        <a:prstGeom prst="rect">
          <a:avLst/>
        </a:prstGeom>
      </xdr:spPr>
    </xdr:pic>
  </etc:cellImage>
  <etc:cellImage>
    <xdr:pic>
      <xdr:nvPicPr>
        <xdr:cNvPr id="11" name="ID_04F4A536AB86447B864B3B0E5794A36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209655" y="11892280"/>
          <a:ext cx="3013075" cy="2661920"/>
        </a:xfrm>
        <a:prstGeom prst="rect">
          <a:avLst/>
        </a:prstGeom>
      </xdr:spPr>
    </xdr:pic>
  </etc:cellImage>
  <etc:cellImage>
    <xdr:pic>
      <xdr:nvPicPr>
        <xdr:cNvPr id="5" name="ID_31D7DA8A08844D1486E6BAF698B42A99" descr="5f1f02462751bf2c7456fb7af910aec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0" y="1415415"/>
          <a:ext cx="12192000" cy="6647180"/>
        </a:xfrm>
        <a:prstGeom prst="rect">
          <a:avLst/>
        </a:prstGeom>
      </xdr:spPr>
    </xdr:pic>
  </etc:cellImage>
  <etc:cellImage>
    <xdr:pic>
      <xdr:nvPicPr>
        <xdr:cNvPr id="13" name="ID_794878ABD1934861AAA764C45509699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794000" y="22118320"/>
          <a:ext cx="9896475" cy="5505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9056D2A74D2341EAAF71602C0E35934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289675" y="22118320"/>
          <a:ext cx="9915525" cy="5572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5D4AA3BC9B0E4B129C5E55B1702D32FD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329930" y="22118320"/>
          <a:ext cx="9925050" cy="5572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B3746C1D67594BAB8C9F5C0428B2847D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276840" y="22118320"/>
          <a:ext cx="9906000" cy="5553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023B408FA6EC400BA8D64B9650F771F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614785" y="22118320"/>
          <a:ext cx="9763125" cy="5476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7C3BBF9EAE8A4CCD9BD1536DAC0B16D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3297535" y="22118320"/>
          <a:ext cx="9763125" cy="55340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<sst xmlns="http://schemas.openxmlformats.org/spreadsheetml/2006/main" count="95" uniqueCount="62">
  <si>
    <t>北京古北水镇旅游有限公司询价单</t>
  </si>
  <si>
    <t>单价有效期:</t>
  </si>
  <si>
    <t>序号</t>
  </si>
  <si>
    <t>名称</t>
  </si>
  <si>
    <t>品牌、规格</t>
  </si>
  <si>
    <t>尺寸</t>
  </si>
  <si>
    <t>数量</t>
  </si>
  <si>
    <t>单位</t>
  </si>
  <si>
    <t>专票税率（%）</t>
  </si>
  <si>
    <t>含税单价（元）</t>
  </si>
  <si>
    <t>含税小计
（元）</t>
  </si>
  <si>
    <t>申购部门</t>
  </si>
  <si>
    <t>图片</t>
  </si>
  <si>
    <t>备注</t>
  </si>
  <si>
    <t>舞台支撑</t>
  </si>
  <si>
    <t>镀锌方钢焊接平行杆支撑  5x10 方钢 平行焊接 满焊</t>
  </si>
  <si>
    <t>前1.5米 后2.1米  30-7.5</t>
  </si>
  <si>
    <t>平米</t>
  </si>
  <si>
    <t>演艺活动部</t>
  </si>
  <si>
    <t>台面承重网龙骨</t>
  </si>
  <si>
    <t>方钢镀锌龙骨  网状结构 平行焊接</t>
  </si>
  <si>
    <t>1.25*3米独立模块</t>
  </si>
  <si>
    <t>舞台面</t>
  </si>
  <si>
    <t>镀锌花纹板钢板3mm 实际厚度根据可实施网状结构匹配参数 防滑  激光裁切  含二层结构  含立邦</t>
  </si>
  <si>
    <t xml:space="preserve">匹配舞台块状结构  </t>
  </si>
  <si>
    <t>舞台2.1米处立邦</t>
  </si>
  <si>
    <t xml:space="preserve"> 2.1米与1.5米的衔接处 落差0.6米 热镀锌钢板防滑压花 </t>
  </si>
  <si>
    <t>延米</t>
  </si>
  <si>
    <t>舞台台阶</t>
  </si>
  <si>
    <t>钢结构 压花热镀锌钢板</t>
  </si>
  <si>
    <t>组</t>
  </si>
  <si>
    <t>舞台台面上四面装饰</t>
  </si>
  <si>
    <t>匹配长城映衬效果 钢结构内胆  做旧做长城效果   防火 水磁喷涂  4x8方钢内衬 厚度8cm</t>
  </si>
  <si>
    <t xml:space="preserve"> 简约  全场四周合计75延米</t>
  </si>
  <si>
    <t>舞台四周氛围光带</t>
  </si>
  <si>
    <t xml:space="preserve">做呼吸效果内置调节器   </t>
  </si>
  <si>
    <t xml:space="preserve">根据最终效果 </t>
  </si>
  <si>
    <t>项</t>
  </si>
  <si>
    <t>打铁花打铁炉</t>
  </si>
  <si>
    <t>打铁花大铁炉装饰</t>
  </si>
  <si>
    <t>男女换衣间</t>
  </si>
  <si>
    <t xml:space="preserve"> 置物架  感应灯  灭火器</t>
  </si>
  <si>
    <t>舞台后侧，宽度2.8米，纵深2米，高度两米隔断空间，配备成品置物货架</t>
  </si>
  <si>
    <t>服装间</t>
  </si>
  <si>
    <t>材料仓储</t>
  </si>
  <si>
    <t xml:space="preserve">  置物架  感应灯  灭火器</t>
  </si>
  <si>
    <t>道具仓储</t>
  </si>
  <si>
    <t xml:space="preserve">   置物架  感应灯  灭火器</t>
  </si>
  <si>
    <t>舞台下电源布线</t>
  </si>
  <si>
    <t xml:space="preserve">  做便携式链接  便于后期 拆除移动</t>
  </si>
  <si>
    <t>设计费</t>
  </si>
  <si>
    <t>含效果图 方案  施工图 节点图 安装说明</t>
  </si>
  <si>
    <t>人工 安装</t>
  </si>
  <si>
    <t>安装加 技术  工程车</t>
  </si>
  <si>
    <t>人员交通</t>
  </si>
  <si>
    <t>物料运输</t>
  </si>
  <si>
    <t>含税总价</t>
  </si>
  <si>
    <t>效果图一览</t>
  </si>
  <si>
    <r>
      <rPr>
        <sz val="11"/>
        <color rgb="FF000000"/>
        <rFont val="宋体"/>
        <charset val="134"/>
      </rPr>
      <t xml:space="preserve">1、报价说明：以上报价含税（增值税专用发票）、含运费、含安装费、装卸费等一切费用，如有特殊情况请在备注处说明；
2、到货/服务周期：2026年4月25日前运输安装完成，质保时间不低于1年
3、付款方式：合同签署后及收到乙方开具的合格发票20个工作日内，甲方向乙方支付合同总金额的30%预付款；尾款在验收满足以下所有条件后90个工作日内，甲方向乙方支付总金额的67%，满一年后支付总款的3%。
4、报名邮箱：gubeizs@wtown.com；报名主题注明《司马台塔秀》舞台设计施工项目询价函，我司将以邮件的形式将询价函发送至贵司；
5、报价为一次性报价，最低价成交原则。
6、报价发送邮箱：gubeizs@wtown.com：报价填写税率及含税总价，盖章后以pdf形式发送至我司指定邮箱，另包含营业执照复印件1张；
7、本询价函接收截止时间为2026年4月12日16:00:00，逾期报价作无效处理。
8、如有疑问可联系：15030308368   高女士
</t>
    </r>
    <r>
      <rPr>
        <sz val="11"/>
        <color rgb="FFFF0000"/>
        <rFont val="宋体"/>
        <charset val="134"/>
      </rPr>
      <t>注：如最低报价出现两家或多家一致，处理方式：1.由询价小组组织两轮或多轮报价，直至产生唯一最低价；2.由询价小组结合项目情况综合评估后确定成交单位；3.具体处理方式由询价小组根据项目实际进行选择；</t>
    </r>
  </si>
  <si>
    <t>报价公司联系人：</t>
  </si>
  <si>
    <t>报价公司名称：
（盖章有效）</t>
  </si>
  <si>
    <t>报价公司联系电话：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</si>
</sst>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sz val="11"/>
      <color theme="1"/>
      <name val="Tahoma"/>
      <charset val="134"/>
    </font>
    <font>
      <sz val="12"/>
      <name val="Times New Roman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29" fillId="0" borderId="0"/>
    <xf numFmtId="0" fontId="30" fillId="0" borderId="0">
      <alignment vertical="top"/>
      <protection locked="0"/>
    </xf>
    <xf numFmtId="0" fontId="31" fillId="0" borderId="0"/>
    <xf numFmtId="43" fontId="28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/>
    <xf numFmtId="0" fontId="32" fillId="0" borderId="0"/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9" fontId="8" fillId="0" borderId="0" xfId="53" applyNumberFormat="1" applyFont="1" applyBorder="1" applyAlignment="1">
      <alignment horizontal="center" vertical="center"/>
    </xf>
    <xf numFmtId="176" fontId="8" fillId="0" borderId="0" xfId="53" applyNumberFormat="1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9" fontId="8" fillId="0" borderId="0" xfId="53" applyNumberFormat="1" applyFont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" xfId="50"/>
    <cellStyle name="常规 2 3" xfId="51"/>
    <cellStyle name="Normal" xfId="52"/>
    <cellStyle name="常规 2" xfId="53"/>
    <cellStyle name="千位分隔 2" xfId="54"/>
    <cellStyle name="千位分隔 2 2" xfId="55"/>
    <cellStyle name="样式 1" xfId="56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png"/><Relationship Id="rId5" Type="http://schemas.openxmlformats.org/officeDocument/2006/relationships/image" Target="media/image6.png"/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4" Type="http://schemas.openxmlformats.org/officeDocument/2006/relationships/image" Target="media/image15.png"/><Relationship Id="rId13" Type="http://schemas.openxmlformats.org/officeDocument/2006/relationships/image" Target="media/image14.png"/><Relationship Id="rId12" Type="http://schemas.openxmlformats.org/officeDocument/2006/relationships/image" Target="media/image13.png"/><Relationship Id="rId11" Type="http://schemas.openxmlformats.org/officeDocument/2006/relationships/image" Target="media/image12.png"/><Relationship Id="rId10" Type="http://schemas.openxmlformats.org/officeDocument/2006/relationships/image" Target="media/image11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12700</xdr:colOff>
      <xdr:row>0</xdr:row>
      <xdr:rowOff>12700</xdr:rowOff>
    </xdr:from>
    <xdr:to>
      <xdr:col>0</xdr:col>
      <xdr:colOff>530860</xdr:colOff>
      <xdr:row>0</xdr:row>
      <xdr:rowOff>548640</xdr:rowOff>
    </xdr:to>
    <xdr:pic>
      <xdr:nvPicPr>
        <xdr:cNvPr id="2" name="图片 3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" y="12700"/>
          <a:ext cx="518160" cy="535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zoomScale="64" zoomScaleNormal="64" workbookViewId="0">
      <selection activeCell="I4" sqref="I4:I5"/>
    </sheetView>
  </sheetViews>
  <sheetFormatPr defaultColWidth="9" defaultRowHeight="16.8"/>
  <cols>
    <col min="1" max="1" width="11.5625" style="2" customWidth="1"/>
    <col min="2" max="2" width="25.0982142857143" style="3" customWidth="1"/>
    <col min="3" max="3" width="45.875" style="2" customWidth="1"/>
    <col min="4" max="4" width="26.7767857142857" style="2" customWidth="1"/>
    <col min="5" max="6" width="7.58035714285714" style="2" customWidth="1"/>
    <col min="7" max="7" width="10.3839285714286" style="2" customWidth="1"/>
    <col min="8" max="9" width="8.5625" style="2" customWidth="1"/>
    <col min="10" max="10" width="9" style="2"/>
    <col min="11" max="11" width="22.0803571428571" style="2" customWidth="1"/>
    <col min="12" max="12" width="21.0625" style="2" customWidth="1"/>
    <col min="13" max="16381" width="9" style="2"/>
    <col min="16383" max="16384" width="9" style="2"/>
  </cols>
  <sheetData>
    <row r="1" s="1" customFormat="1" ht="4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7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62" customHeight="1" spans="1:12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6" t="s">
        <v>11</v>
      </c>
      <c r="K3" s="6" t="s">
        <v>12</v>
      </c>
      <c r="L3" s="7" t="s">
        <v>13</v>
      </c>
    </row>
    <row r="4" ht="291" customHeight="1" spans="1:12">
      <c r="A4" s="8">
        <v>1</v>
      </c>
      <c r="B4" s="9" t="s">
        <v>14</v>
      </c>
      <c r="C4" s="10" t="s">
        <v>15</v>
      </c>
      <c r="D4" s="9" t="s">
        <v>16</v>
      </c>
      <c r="E4" s="21">
        <f>30*7.5</f>
        <v>225</v>
      </c>
      <c r="F4" s="21" t="s">
        <v>17</v>
      </c>
      <c r="G4" s="8"/>
      <c r="H4" s="8"/>
      <c r="I4" s="32"/>
      <c r="J4" s="8" t="s">
        <v>18</v>
      </c>
      <c r="K4" s="7" t="str">
        <f>_xlfn.DISPIMG("ID_418EB92465364A3E9E787BAB0578F080",1)</f>
        <v>=DISPIMG("ID_418EB92465364A3E9E787BAB0578F080",1)</v>
      </c>
      <c r="L4" s="8"/>
    </row>
    <row r="5" ht="73.2" customHeight="1" spans="1:12">
      <c r="A5" s="11"/>
      <c r="B5" s="12"/>
      <c r="C5" s="13"/>
      <c r="D5" s="12"/>
      <c r="E5" s="22"/>
      <c r="F5" s="22"/>
      <c r="G5" s="11"/>
      <c r="H5" s="11"/>
      <c r="I5" s="33"/>
      <c r="J5" s="11"/>
      <c r="K5" s="7" t="str">
        <f>_xlfn.DISPIMG("ID_69637149B6E04C7D9704CA223C3A43DB",1)</f>
        <v>=DISPIMG("ID_69637149B6E04C7D9704CA223C3A43DB",1)</v>
      </c>
      <c r="L5" s="11"/>
    </row>
    <row r="6" ht="73.2" customHeight="1" spans="1:12">
      <c r="A6" s="7">
        <v>2</v>
      </c>
      <c r="B6" s="14" t="s">
        <v>19</v>
      </c>
      <c r="C6" s="15" t="s">
        <v>20</v>
      </c>
      <c r="D6" s="14" t="s">
        <v>21</v>
      </c>
      <c r="E6" s="17">
        <v>225</v>
      </c>
      <c r="F6" s="17" t="s">
        <v>17</v>
      </c>
      <c r="G6" s="23"/>
      <c r="H6" s="23"/>
      <c r="I6" s="23"/>
      <c r="J6" s="23" t="s">
        <v>18</v>
      </c>
      <c r="K6" s="8" t="str">
        <f>_xlfn.DISPIMG("ID_9FDF154BF3D1408CB3A4B98E392F544E",1)</f>
        <v>=DISPIMG("ID_9FDF154BF3D1408CB3A4B98E392F544E",1)</v>
      </c>
      <c r="L6" s="23"/>
    </row>
    <row r="7" ht="73.2" customHeight="1" spans="1:12">
      <c r="A7" s="7">
        <v>3</v>
      </c>
      <c r="B7" s="14" t="s">
        <v>22</v>
      </c>
      <c r="C7" s="15" t="s">
        <v>23</v>
      </c>
      <c r="D7" s="14" t="s">
        <v>24</v>
      </c>
      <c r="E7" s="17">
        <v>225</v>
      </c>
      <c r="F7" s="17" t="s">
        <v>17</v>
      </c>
      <c r="G7" s="23"/>
      <c r="H7" s="23"/>
      <c r="I7" s="23"/>
      <c r="J7" s="23" t="s">
        <v>18</v>
      </c>
      <c r="K7" s="11"/>
      <c r="L7" s="23"/>
    </row>
    <row r="8" ht="73.2" customHeight="1" spans="1:12">
      <c r="A8" s="7">
        <v>4</v>
      </c>
      <c r="B8" s="14" t="s">
        <v>25</v>
      </c>
      <c r="C8" s="15" t="s">
        <v>26</v>
      </c>
      <c r="D8" s="14"/>
      <c r="E8" s="17">
        <v>30</v>
      </c>
      <c r="F8" s="17" t="s">
        <v>27</v>
      </c>
      <c r="G8" s="23"/>
      <c r="H8" s="23"/>
      <c r="I8" s="23"/>
      <c r="J8" s="23" t="s">
        <v>18</v>
      </c>
      <c r="K8" s="7" t="str">
        <f>_xlfn.DISPIMG("ID_481D48EFC9564D0A883E752311FB5783",1)</f>
        <v>=DISPIMG("ID_481D48EFC9564D0A883E752311FB5783",1)</v>
      </c>
      <c r="L8" s="23"/>
    </row>
    <row r="9" ht="73.2" customHeight="1" spans="1:12">
      <c r="A9" s="7">
        <v>5</v>
      </c>
      <c r="B9" s="14" t="s">
        <v>28</v>
      </c>
      <c r="C9" s="15" t="s">
        <v>29</v>
      </c>
      <c r="D9" s="14"/>
      <c r="E9" s="17">
        <v>2</v>
      </c>
      <c r="F9" s="17" t="s">
        <v>30</v>
      </c>
      <c r="G9" s="23"/>
      <c r="H9" s="23"/>
      <c r="I9" s="23"/>
      <c r="J9" s="23" t="s">
        <v>18</v>
      </c>
      <c r="K9" s="7" t="str">
        <f>_xlfn.DISPIMG("ID_8DDB21510313486D8A392ACEF6EB5628",1)</f>
        <v>=DISPIMG("ID_8DDB21510313486D8A392ACEF6EB5628",1)</v>
      </c>
      <c r="L9" s="23"/>
    </row>
    <row r="10" ht="73.2" customHeight="1" spans="1:12">
      <c r="A10" s="7">
        <v>6</v>
      </c>
      <c r="B10" s="14" t="s">
        <v>31</v>
      </c>
      <c r="C10" s="15" t="s">
        <v>32</v>
      </c>
      <c r="D10" s="16" t="s">
        <v>33</v>
      </c>
      <c r="E10" s="17">
        <v>75</v>
      </c>
      <c r="F10" s="17" t="s">
        <v>27</v>
      </c>
      <c r="G10" s="23"/>
      <c r="H10" s="23"/>
      <c r="I10" s="23"/>
      <c r="J10" s="23" t="s">
        <v>18</v>
      </c>
      <c r="K10" s="7" t="str">
        <f>_xlfn.DISPIMG("ID_B07DB2A7DE164D0F9DC1BFA59E70FB78",1)</f>
        <v>=DISPIMG("ID_B07DB2A7DE164D0F9DC1BFA59E70FB78",1)</v>
      </c>
      <c r="L10" s="23"/>
    </row>
    <row r="11" ht="73.2" customHeight="1" spans="1:12">
      <c r="A11" s="7">
        <v>7</v>
      </c>
      <c r="B11" s="14" t="s">
        <v>34</v>
      </c>
      <c r="C11" s="15" t="s">
        <v>35</v>
      </c>
      <c r="D11" s="14" t="s">
        <v>36</v>
      </c>
      <c r="E11" s="17">
        <v>1</v>
      </c>
      <c r="F11" s="17" t="s">
        <v>37</v>
      </c>
      <c r="G11" s="23"/>
      <c r="H11" s="23"/>
      <c r="I11" s="23"/>
      <c r="J11" s="23" t="s">
        <v>18</v>
      </c>
      <c r="K11" s="7"/>
      <c r="L11" s="23"/>
    </row>
    <row r="12" ht="73.2" customHeight="1" spans="1:12">
      <c r="A12" s="7">
        <v>8</v>
      </c>
      <c r="B12" s="14" t="s">
        <v>38</v>
      </c>
      <c r="C12" s="15" t="s">
        <v>39</v>
      </c>
      <c r="D12" s="14"/>
      <c r="E12" s="17">
        <v>3</v>
      </c>
      <c r="F12" s="17" t="s">
        <v>30</v>
      </c>
      <c r="G12" s="23"/>
      <c r="H12" s="23"/>
      <c r="I12" s="23"/>
      <c r="J12" s="23" t="s">
        <v>18</v>
      </c>
      <c r="K12" s="7" t="str">
        <f>_xlfn.DISPIMG("ID_04F4A536AB86447B864B3B0E5794A36D",1)</f>
        <v>=DISPIMG("ID_04F4A536AB86447B864B3B0E5794A36D",1)</v>
      </c>
      <c r="L12" s="23"/>
    </row>
    <row r="13" ht="73.2" customHeight="1" spans="1:12">
      <c r="A13" s="7">
        <v>9</v>
      </c>
      <c r="B13" s="14" t="s">
        <v>40</v>
      </c>
      <c r="C13" s="15" t="s">
        <v>41</v>
      </c>
      <c r="D13" s="15" t="s">
        <v>42</v>
      </c>
      <c r="E13" s="17">
        <v>1</v>
      </c>
      <c r="F13" s="17" t="s">
        <v>37</v>
      </c>
      <c r="G13" s="23"/>
      <c r="H13" s="23"/>
      <c r="I13" s="23"/>
      <c r="J13" s="23" t="s">
        <v>18</v>
      </c>
      <c r="K13" s="7"/>
      <c r="L13" s="23"/>
    </row>
    <row r="14" ht="73.2" customHeight="1" spans="1:12">
      <c r="A14" s="7">
        <v>10</v>
      </c>
      <c r="B14" s="14" t="s">
        <v>43</v>
      </c>
      <c r="C14" s="15" t="s">
        <v>41</v>
      </c>
      <c r="D14" s="15" t="s">
        <v>42</v>
      </c>
      <c r="E14" s="17">
        <v>1</v>
      </c>
      <c r="F14" s="17" t="s">
        <v>37</v>
      </c>
      <c r="G14" s="23"/>
      <c r="H14" s="23"/>
      <c r="I14" s="23"/>
      <c r="J14" s="23" t="s">
        <v>18</v>
      </c>
      <c r="K14" s="7"/>
      <c r="L14" s="23"/>
    </row>
    <row r="15" ht="73.2" customHeight="1" spans="1:12">
      <c r="A15" s="7">
        <v>11</v>
      </c>
      <c r="B15" s="14" t="s">
        <v>44</v>
      </c>
      <c r="C15" s="15" t="s">
        <v>45</v>
      </c>
      <c r="D15" s="15" t="s">
        <v>42</v>
      </c>
      <c r="E15" s="17">
        <v>1</v>
      </c>
      <c r="F15" s="17" t="s">
        <v>37</v>
      </c>
      <c r="G15" s="23"/>
      <c r="H15" s="23"/>
      <c r="I15" s="23"/>
      <c r="J15" s="23" t="s">
        <v>18</v>
      </c>
      <c r="K15" s="7"/>
      <c r="L15" s="23"/>
    </row>
    <row r="16" ht="73.2" customHeight="1" spans="1:12">
      <c r="A16" s="7">
        <v>12</v>
      </c>
      <c r="B16" s="14" t="s">
        <v>46</v>
      </c>
      <c r="C16" s="15" t="s">
        <v>47</v>
      </c>
      <c r="D16" s="15" t="s">
        <v>42</v>
      </c>
      <c r="E16" s="17">
        <v>1</v>
      </c>
      <c r="F16" s="17" t="s">
        <v>37</v>
      </c>
      <c r="G16" s="23"/>
      <c r="H16" s="23"/>
      <c r="I16" s="23"/>
      <c r="J16" s="23" t="s">
        <v>18</v>
      </c>
      <c r="K16" s="7"/>
      <c r="L16" s="23"/>
    </row>
    <row r="17" ht="73.2" customHeight="1" spans="1:12">
      <c r="A17" s="7">
        <v>13</v>
      </c>
      <c r="B17" s="14" t="s">
        <v>48</v>
      </c>
      <c r="C17" s="15" t="s">
        <v>49</v>
      </c>
      <c r="D17" s="14">
        <v>1</v>
      </c>
      <c r="E17" s="17">
        <v>1</v>
      </c>
      <c r="F17" s="17" t="s">
        <v>37</v>
      </c>
      <c r="G17" s="23"/>
      <c r="H17" s="23"/>
      <c r="I17" s="23"/>
      <c r="J17" s="23" t="s">
        <v>18</v>
      </c>
      <c r="K17" s="7"/>
      <c r="L17" s="23"/>
    </row>
    <row r="18" ht="73.2" customHeight="1" spans="1:12">
      <c r="A18" s="7">
        <v>14</v>
      </c>
      <c r="B18" s="14" t="s">
        <v>50</v>
      </c>
      <c r="C18" s="15" t="s">
        <v>51</v>
      </c>
      <c r="D18" s="14"/>
      <c r="E18" s="17">
        <v>1</v>
      </c>
      <c r="F18" s="17" t="s">
        <v>37</v>
      </c>
      <c r="G18" s="23"/>
      <c r="H18" s="23"/>
      <c r="I18" s="23"/>
      <c r="J18" s="23" t="s">
        <v>18</v>
      </c>
      <c r="K18" s="7"/>
      <c r="L18" s="23"/>
    </row>
    <row r="19" ht="73.2" customHeight="1" spans="1:12">
      <c r="A19" s="7">
        <v>15</v>
      </c>
      <c r="B19" s="14" t="s">
        <v>52</v>
      </c>
      <c r="C19" s="15" t="s">
        <v>53</v>
      </c>
      <c r="D19" s="14"/>
      <c r="E19" s="17">
        <v>1</v>
      </c>
      <c r="F19" s="17" t="s">
        <v>37</v>
      </c>
      <c r="G19" s="23"/>
      <c r="H19" s="23"/>
      <c r="I19" s="23"/>
      <c r="J19" s="23" t="s">
        <v>18</v>
      </c>
      <c r="K19" s="7"/>
      <c r="L19" s="23"/>
    </row>
    <row r="20" ht="73.2" customHeight="1" spans="1:12">
      <c r="A20" s="7">
        <v>16</v>
      </c>
      <c r="B20" s="14" t="s">
        <v>54</v>
      </c>
      <c r="C20" s="15"/>
      <c r="D20" s="14"/>
      <c r="E20" s="17">
        <v>1</v>
      </c>
      <c r="F20" s="17" t="s">
        <v>37</v>
      </c>
      <c r="G20" s="23"/>
      <c r="H20" s="23"/>
      <c r="I20" s="23"/>
      <c r="J20" s="23" t="s">
        <v>18</v>
      </c>
      <c r="K20" s="7"/>
      <c r="L20" s="23"/>
    </row>
    <row r="21" ht="73.2" customHeight="1" spans="1:12">
      <c r="A21" s="8">
        <v>17</v>
      </c>
      <c r="B21" s="9" t="s">
        <v>55</v>
      </c>
      <c r="C21" s="9"/>
      <c r="D21" s="9"/>
      <c r="E21" s="21">
        <v>1</v>
      </c>
      <c r="F21" s="21" t="s">
        <v>37</v>
      </c>
      <c r="G21" s="24"/>
      <c r="H21" s="23"/>
      <c r="I21" s="23"/>
      <c r="J21" s="23" t="s">
        <v>18</v>
      </c>
      <c r="K21" s="7"/>
      <c r="L21" s="23"/>
    </row>
    <row r="22" ht="73.2" customHeight="1" spans="1:12">
      <c r="A22" s="17" t="s">
        <v>56</v>
      </c>
      <c r="B22" s="17"/>
      <c r="C22" s="17"/>
      <c r="D22" s="17"/>
      <c r="E22" s="17"/>
      <c r="F22" s="17"/>
      <c r="G22" s="17"/>
      <c r="H22" s="25"/>
      <c r="I22" s="34"/>
      <c r="J22" s="35"/>
      <c r="K22" s="35"/>
      <c r="L22" s="36"/>
    </row>
    <row r="23" ht="73.2" customHeight="1" spans="1:12">
      <c r="A23" s="17" t="s">
        <v>57</v>
      </c>
      <c r="B23" s="18" t="str">
        <f>_xlfn.DISPIMG("ID_31D7DA8A08844D1486E6BAF698B42A99",1)</f>
        <v>=DISPIMG("ID_31D7DA8A08844D1486E6BAF698B42A99",1)</v>
      </c>
      <c r="C23" s="17" t="str">
        <f>_xlfn.DISPIMG("ID_794878ABD1934861AAA764C455096991",1)</f>
        <v>=DISPIMG("ID_794878ABD1934861AAA764C455096991",1)</v>
      </c>
      <c r="D23" s="17" t="str">
        <f>_xlfn.DISPIMG("ID_9056D2A74D2341EAAF71602C0E35934A",1)</f>
        <v>=DISPIMG("ID_9056D2A74D2341EAAF71602C0E35934A",1)</v>
      </c>
      <c r="E23" s="26" t="str">
        <f>_xlfn.DISPIMG("ID_5D4AA3BC9B0E4B129C5E55B1702D32FD",1)</f>
        <v>=DISPIMG("ID_5D4AA3BC9B0E4B129C5E55B1702D32FD",1)</v>
      </c>
      <c r="F23" s="27"/>
      <c r="G23" s="28"/>
      <c r="H23" s="25" t="str">
        <f>_xlfn.DISPIMG("ID_B3746C1D67594BAB8C9F5C0428B2847D",1)</f>
        <v>=DISPIMG("ID_B3746C1D67594BAB8C9F5C0428B2847D",1)</v>
      </c>
      <c r="I23" s="34"/>
      <c r="J23" s="35"/>
      <c r="K23" s="35" t="str">
        <f>_xlfn.DISPIMG("ID_023B408FA6EC400BA8D64B9650F771F3",1)</f>
        <v>=DISPIMG("ID_023B408FA6EC400BA8D64B9650F771F3",1)</v>
      </c>
      <c r="L23" s="36" t="str">
        <f>_xlfn.DISPIMG("ID_7C3BBF9EAE8A4CCD9BD1536DAC0B16D5",1)</f>
        <v>=DISPIMG("ID_7C3BBF9EAE8A4CCD9BD1536DAC0B16D5",1)</v>
      </c>
    </row>
    <row r="24" ht="209" customHeight="1" spans="1:12">
      <c r="A24" s="19" t="s">
        <v>58</v>
      </c>
      <c r="B24" s="19"/>
      <c r="C24" s="19"/>
      <c r="D24" s="19"/>
      <c r="E24" s="19"/>
      <c r="F24" s="19"/>
      <c r="G24" s="19"/>
      <c r="H24" s="19"/>
      <c r="I24" s="19"/>
      <c r="J24" s="19"/>
      <c r="K24" s="37"/>
      <c r="L24" s="19"/>
    </row>
    <row r="25" ht="39" customHeight="1" spans="1:9">
      <c r="A25" s="20" t="s">
        <v>59</v>
      </c>
      <c r="E25" s="29" t="s">
        <v>60</v>
      </c>
      <c r="F25" s="29"/>
      <c r="G25" s="29"/>
      <c r="H25" s="30"/>
      <c r="I25" s="38"/>
    </row>
    <row r="26" ht="39" customHeight="1" spans="1:9">
      <c r="A26" s="20" t="s">
        <v>61</v>
      </c>
      <c r="F26" s="31"/>
      <c r="G26" s="31"/>
      <c r="H26" s="30"/>
      <c r="I26" s="38"/>
    </row>
  </sheetData>
  <mergeCells count="22">
    <mergeCell ref="A1:L1"/>
    <mergeCell ref="A2:L2"/>
    <mergeCell ref="A22:G22"/>
    <mergeCell ref="H22:L22"/>
    <mergeCell ref="E23:G23"/>
    <mergeCell ref="H23:J23"/>
    <mergeCell ref="A24:L24"/>
    <mergeCell ref="A25:B25"/>
    <mergeCell ref="E25:G25"/>
    <mergeCell ref="A26:B2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6:K7"/>
    <mergeCell ref="L4:L5"/>
  </mergeCells>
  <pageMargins left="0.550694444444444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王宇轩</cp:lastModifiedBy>
  <dcterms:created xsi:type="dcterms:W3CDTF">2013-10-18T07:05:00Z</dcterms:created>
  <cp:lastPrinted>2022-09-03T01:27:00Z</cp:lastPrinted>
  <dcterms:modified xsi:type="dcterms:W3CDTF">2026-04-10T13:56:32Z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FB6A80BBD8ECD4AB1091D869F2A58753_43</vt:lpwstr>
  </property>
  <property fmtid="{D5CDD505-2E9C-101B-9397-08002B2CF9AE}" pid="4" name="CalculationRule">
    <vt:i4>0</vt:i4>
  </property>
</Properties>
</file>